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<sst xmlns="http://schemas.openxmlformats.org/spreadsheetml/2006/main" count="413" uniqueCount="153">
  <si>
    <t>руб.</t>
  </si>
  <si>
    <t/>
  </si>
  <si>
    <t>Доп. ФК</t>
  </si>
  <si>
    <t>Доп. ЭК</t>
  </si>
  <si>
    <t>000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</si>
  <si>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</si>
  <si>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</si>
  <si>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</si>
  <si>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</si>
  <si>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</si>
  <si>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</si>
  <si>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</si>
  <si>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</si>
  <si>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>1003</t>
  </si>
  <si>
    <t xml:space="preserve">Наименование </t>
  </si>
  <si>
    <t>целевая статья</t>
  </si>
  <si>
    <t>вид расходов</t>
  </si>
  <si>
    <t>Ведомство</t>
  </si>
  <si>
    <t>441</t>
  </si>
  <si>
    <t>Управление  образования администрации  Чебаркульского городского округа</t>
  </si>
  <si>
    <t>0502</t>
  </si>
  <si>
    <t>322</t>
  </si>
  <si>
    <t>244</t>
  </si>
  <si>
    <t>0503</t>
  </si>
  <si>
    <t>011</t>
  </si>
  <si>
    <t>414</t>
  </si>
  <si>
    <t>447</t>
  </si>
  <si>
    <t>Управление муниципальной собственности администрации Чебаркульского городского округа</t>
  </si>
  <si>
    <t>0113</t>
  </si>
  <si>
    <t>0707</t>
  </si>
  <si>
    <t>612</t>
  </si>
  <si>
    <t>Распределение остатков бюджета Чебаркульского городского округа на 01.01.2016 г.</t>
  </si>
  <si>
    <t>434</t>
  </si>
  <si>
    <t>Собрание депутатов</t>
  </si>
  <si>
    <t>Увеличение фонда оплаты труда технического персонала</t>
  </si>
  <si>
    <t>Приобретение оргтехники</t>
  </si>
  <si>
    <t>0103</t>
  </si>
  <si>
    <t>99 0 04 20400</t>
  </si>
  <si>
    <t>121</t>
  </si>
  <si>
    <t>129</t>
  </si>
  <si>
    <t>242</t>
  </si>
  <si>
    <t>435</t>
  </si>
  <si>
    <t>Администрация Чебаркульского городского округа</t>
  </si>
  <si>
    <t>Приобретение вакцины против клещевого энцефалита на ревакцинацию школьников в рамках программы</t>
  </si>
  <si>
    <t>46 5 20 79522</t>
  </si>
  <si>
    <t>Разработка проекта планировки и межевания территории в районе улиц Больничная - Колхозная</t>
  </si>
  <si>
    <t>0412</t>
  </si>
  <si>
    <t>54 0 07 79551</t>
  </si>
  <si>
    <t>Погашение кредиторской задолженности</t>
  </si>
  <si>
    <t>0104</t>
  </si>
  <si>
    <t>0314</t>
  </si>
  <si>
    <t>45 0 56 79542</t>
  </si>
  <si>
    <t>630</t>
  </si>
  <si>
    <t>50 0 10 79508</t>
  </si>
  <si>
    <t>611</t>
  </si>
  <si>
    <t>МБУ "МФЦ" на введение 4 ставок специалистов, хозяйственные нужды</t>
  </si>
  <si>
    <t>Муниципальная программа "Профилактика преступлений и иных правонарушений на территории Чебаркульского городского округа на 2015 - 2017 годы"</t>
  </si>
  <si>
    <t>853</t>
  </si>
  <si>
    <t>Уплата административного штрафа за несоблюдение требований по обеспечению безопасности дорожного движения (постановления №4а15-921 от 02.12.2015 г., №74 от 02.02.2016 г.)</t>
  </si>
  <si>
    <t>Приобретение компьютерной и офисной техники</t>
  </si>
  <si>
    <t>Обучение 2-х сотрудников ИКТ</t>
  </si>
  <si>
    <t>0409</t>
  </si>
  <si>
    <t>60 0 07 79516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</si>
  <si>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</si>
  <si>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Субсидии из средств Фонда на реализацию мероприятий по переселению граждан из аварийного жилого фонда</t>
  </si>
  <si>
    <t>Субсидии на обеспечение мероприятий по переселению граждан из аварийного жилищного фонда (средства областного бюджета)</t>
  </si>
  <si>
    <t>0501</t>
  </si>
  <si>
    <t>98 0 01 09502</t>
  </si>
  <si>
    <t>110</t>
  </si>
  <si>
    <t>98 0 01 09602</t>
  </si>
  <si>
    <t>111</t>
  </si>
  <si>
    <t>56 1 15 79510</t>
  </si>
  <si>
    <t>14 4 01 50200</t>
  </si>
  <si>
    <t>666</t>
  </si>
  <si>
    <t xml:space="preserve">1003 </t>
  </si>
  <si>
    <t>14 4 01 00250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</si>
  <si>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</si>
  <si>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</si>
  <si>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</si>
  <si>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</si>
  <si>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>99 0 55 95800</t>
  </si>
  <si>
    <t>810</t>
  </si>
  <si>
    <t>Мероприятия в области жилищного хозяйства</t>
  </si>
  <si>
    <t>59 0 09 79515</t>
  </si>
  <si>
    <t>Проект реконструкции котельной бывшего пансината "Утес"(остатки дотации по  РП № 588-рп от 23.10.2015 г.)</t>
  </si>
  <si>
    <t>63 1 11 79581</t>
  </si>
  <si>
    <t>Муниципальная программа "Благоустройство территории Чебаркульского городского округа на 2016 год"</t>
  </si>
  <si>
    <t>Госэкспертиза проектной документации по газификации п.Мисяш</t>
  </si>
  <si>
    <t>0505</t>
  </si>
  <si>
    <t>56 2 09 79518</t>
  </si>
  <si>
    <t>Проект газификации жилых домов по улице Елагина 431, 437</t>
  </si>
  <si>
    <t>Исполнительный лист в пользу Гончаренко О.Н.</t>
  </si>
  <si>
    <t>0605</t>
  </si>
  <si>
    <t>62 0 07 79545</t>
  </si>
  <si>
    <t>Поставка и установка накопительных мешков для заглубленных контейнеров (5 штук)</t>
  </si>
  <si>
    <t>450</t>
  </si>
  <si>
    <t>Финансовое управление администрации Чебаркульского городского округа</t>
  </si>
  <si>
    <t>443</t>
  </si>
  <si>
    <t>Управление культуры администрации Чебаркульского городского округа</t>
  </si>
  <si>
    <t>Установка видеонаблюдения (5 зданий) и выполнение противопожарных мероприятий в детской школе искусств</t>
  </si>
  <si>
    <t>0702</t>
  </si>
  <si>
    <t>65 1 10 42300</t>
  </si>
  <si>
    <t>0801</t>
  </si>
  <si>
    <t>65 2 10 44000</t>
  </si>
  <si>
    <t>65 4 10 44000</t>
  </si>
  <si>
    <t>65 6 99 44200</t>
  </si>
  <si>
    <t>65 7 07 45000</t>
  </si>
  <si>
    <t>Оплата подписки периодических изданий (МУК ЧГО "Городская библиотека")</t>
  </si>
  <si>
    <t>Проведение праздничных мероприятий к 280-летию города Чебаркуля (издание энциклопедии)</t>
  </si>
  <si>
    <t>раздел, подраздел</t>
  </si>
  <si>
    <t>Досрочное погашение муниципального долга (кредит коммерческого банка АО "Северный морской путь")-источники финансирования</t>
  </si>
  <si>
    <t>Уплата административного штрафа по срокам 24.04.2016г., 26.04.2016г.по решению Чебаркульского городского суда от 16.12.2015г. и от 15.02.2016г.  (отсутствие тротуара ул.Павлова и ул.Фрунзе у школы №9; отсут. гор.разметки на участке автодороги ул.Ленина, д.11 ), административного штрафа (постановление №3-83/20146 от 06.02.2016г.) за невыполнение предписания №7 от 15.01.2016г. (ул.Суворова)</t>
  </si>
  <si>
    <t>Ремонт кровли здания администрации</t>
  </si>
  <si>
    <t>Ремонт туалетных комнат, приобретение электроводонагревателя и сантехники</t>
  </si>
  <si>
    <t>Приобретение мебели и бытовой техники в кабинет заместителя главы</t>
  </si>
  <si>
    <t>Уплата земельного налога (в связи с увеличением кадастровой стоимости земли)</t>
  </si>
  <si>
    <t>1202</t>
  </si>
  <si>
    <t>851</t>
  </si>
  <si>
    <t>99 0 89 20400</t>
  </si>
  <si>
    <t>66 0 56 79512</t>
  </si>
  <si>
    <t>439</t>
  </si>
  <si>
    <t>Контрольно-счетный комитет Чебаркульского городского округа</t>
  </si>
  <si>
    <t>Заработная плата и начисления ( в т.ч.в связи с введением ставки инспектора-ревизора)</t>
  </si>
  <si>
    <t>Приобретение оргтехники, канцелярских принадлежностей</t>
  </si>
  <si>
    <t>0106</t>
  </si>
  <si>
    <t>99 0 04 22500</t>
  </si>
  <si>
    <t>121,129</t>
  </si>
  <si>
    <t>Ремонт сцены на площади им. Ленина к 280-летию города Чебаркуля</t>
  </si>
  <si>
    <t>Строительство канализационных сетей ул. Шоссейная  9а</t>
  </si>
  <si>
    <t>Корректировка проектной документации по газификации п.Мисяш и новое межевание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</si>
  <si>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ямочный ремонт  улиц Ленина, Карпенко, Суворова</t>
  </si>
  <si>
    <t>Ремонт стеллы на въезде в город  к 280-летию города Чебаркуля</t>
  </si>
  <si>
    <t>63 5 11 79581</t>
  </si>
  <si>
    <t>56 2 09 79515</t>
  </si>
  <si>
    <t>Аварийный ремонт кровли д/с № 1, 50 % софинансирования по ремонту кровель д/с № 42 и СОШ № 1</t>
  </si>
  <si>
    <t xml:space="preserve">Создание единой федеральной межведомственной системы учета контингента обучающихся: подключение к сети интернат, проведение локальной сети, приобретение лицензии </t>
  </si>
  <si>
    <t>Софинансирование с областным бюджетом на организацию отдыха детей в каникулярное время</t>
  </si>
  <si>
    <t>Составление проектов автоматической пожарной сигнализации для муниципальных образовательных учреждений</t>
  </si>
  <si>
    <t>0701, 0702</t>
  </si>
  <si>
    <t>46 6 20 79523</t>
  </si>
  <si>
    <t>46 5 20 S4400</t>
  </si>
  <si>
    <t>46 4 20 79521</t>
  </si>
  <si>
    <t>446</t>
  </si>
  <si>
    <t>Управление социальной защиты населения Чебаркульского городского округа</t>
  </si>
  <si>
    <t>Субсидия Совету ветеранов (доведение до рекомендуемой суммы Областным Советом ветеранов)</t>
  </si>
  <si>
    <t>Мероприятия, связанные с 30-й годовщиной аварии на Чернобыльской АЭС</t>
  </si>
  <si>
    <t>В связи с передачей автомобиля в оперативное управление: введение ставки водителя, ГСМ, медосмотр, обслуживание и ремонт автомобиля</t>
  </si>
  <si>
    <t>66 0 56 79507</t>
  </si>
  <si>
    <t>1006</t>
  </si>
  <si>
    <t>53 4 16 79506</t>
  </si>
  <si>
    <t xml:space="preserve">Приложение 11
к решению Собрания депутатов
Чебаркульского городского округа
от 23.12.2015 г. № 42
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</si>
  <si>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</si>
  <si>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Информирование населения (через телевидение) о социально-экономическом развитии муниципального образования и о иной официальной информации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</si>
</sst>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10" fillId="33" borderId="15" xfId="52" applyNumberFormat="1" applyFont="1" applyFill="1" applyBorder="1" applyAlignment="1">
      <alignment horizontal="left" vertical="center" wrapText="1"/>
      <protection/>
    </xf>
    <xf numFmtId="49" fontId="10" fillId="0" borderId="16" xfId="0" applyNumberFormat="1" applyFont="1" applyBorder="1" applyAlignment="1">
      <alignment horizontal="center" vertical="center" wrapText="1"/>
    </xf>
    <xf numFmtId="0" fontId="10" fillId="33" borderId="17" xfId="52" applyNumberFormat="1" applyFont="1" applyFill="1" applyBorder="1" applyAlignment="1">
      <alignment horizontal="left" vertical="center" wrapText="1"/>
      <protection/>
    </xf>
    <xf numFmtId="49" fontId="10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4" fontId="10" fillId="0" borderId="20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center" textRotation="90" wrapText="1" readingOrder="2"/>
    </xf>
    <xf numFmtId="49" fontId="7" fillId="0" borderId="22" xfId="0" applyNumberFormat="1" applyFont="1" applyBorder="1" applyAlignment="1">
      <alignment horizontal="center" textRotation="90" wrapText="1" readingOrder="2"/>
    </xf>
    <xf numFmtId="49" fontId="7" fillId="0" borderId="23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24" xfId="0" applyNumberFormat="1" applyFont="1" applyBorder="1" applyAlignment="1">
      <alignment horizontal="left" textRotation="90" wrapText="1"/>
    </xf>
    <xf numFmtId="49" fontId="7" fillId="0" borderId="25" xfId="0" applyNumberFormat="1" applyFont="1" applyBorder="1" applyAlignment="1">
      <alignment horizontal="left" textRotation="90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textRotation="90" readingOrder="2"/>
    </xf>
    <xf numFmtId="49" fontId="7" fillId="0" borderId="22" xfId="0" applyNumberFormat="1" applyFont="1" applyBorder="1" applyAlignment="1">
      <alignment horizontal="center" textRotation="90" readingOrder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2"/>
  <sheetViews>
    <sheetView showGridLines="0" tabSelected="1" zoomScaleSheetLayoutView="100" zoomScalePageLayoutView="0" workbookViewId="0" topLeftCell="A1">
      <selection activeCell="H29" sqref="H29"/>
    </sheetView>
  </sheetViews>
  <sheetFormatPr defaultColWidth="9.140625" defaultRowHeight="12.75" customHeight="1" outlineLevelRow="1"/>
  <cols>
    <col min="1" max="1" width="5.00390625" style="0" customWidth="1"/>
    <col min="2" max="2" width="54.7109375" style="0" customWidth="1"/>
    <col min="3" max="3" width="7.28125" style="0" customWidth="1"/>
    <col min="4" max="4" width="11.8515625" style="0" customWidth="1"/>
    <col min="5" max="7" width="6.7109375" style="0" customWidth="1"/>
    <col min="8" max="8" width="13.8515625" style="0" customWidth="1"/>
    <col min="9" max="9" width="12.7109375" style="0" customWidth="1"/>
    <col min="10" max="10" width="13.421875" style="0" customWidth="1"/>
    <col min="11" max="11" width="13.421875" style="0" bestFit="1" customWidth="1"/>
  </cols>
  <sheetData>
    <row r="1" spans="1:10" ht="86.25" customHeight="1">
      <c r="A1" s="4"/>
      <c r="B1" s="2"/>
      <c r="C1" s="2"/>
      <c r="D1" s="3"/>
      <c r="E1" s="2"/>
      <c r="F1" s="45" t="s">
        <v>150</v>
      </c>
      <c r="G1" s="45"/>
      <c r="H1" s="45"/>
      <c r="I1" s="45"/>
      <c r="J1" s="45"/>
    </row>
    <row r="2" spans="1:11" ht="15.7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"/>
    </row>
    <row r="3" spans="1:10" ht="16.5" thickBot="1">
      <c r="A3" s="7"/>
      <c r="B3" s="7"/>
      <c r="C3" s="7"/>
      <c r="D3" s="7"/>
      <c r="E3" s="7"/>
      <c r="F3" s="7"/>
      <c r="G3" s="7"/>
      <c r="H3" s="7"/>
      <c r="I3" s="7"/>
      <c r="J3" s="7" t="s">
        <v>0</v>
      </c>
    </row>
    <row r="4" spans="1:10" ht="30.75" customHeight="1">
      <c r="A4" s="41" t="s">
        <v>17</v>
      </c>
      <c r="B4" s="43" t="s">
        <v>14</v>
      </c>
      <c r="C4" s="51" t="s">
        <v>109</v>
      </c>
      <c r="D4" s="37" t="s">
        <v>15</v>
      </c>
      <c r="E4" s="51" t="s">
        <v>16</v>
      </c>
      <c r="F4" s="39" t="s">
        <v>2</v>
      </c>
      <c r="G4" s="39" t="s">
        <v>3</v>
      </c>
      <c r="H4" s="43" t="s">
        <v>7</v>
      </c>
      <c r="I4" s="48" t="s">
        <v>8</v>
      </c>
      <c r="J4" s="49"/>
    </row>
    <row r="5" spans="1:10" ht="69" customHeight="1">
      <c r="A5" s="42"/>
      <c r="B5" s="44"/>
      <c r="C5" s="52"/>
      <c r="D5" s="38"/>
      <c r="E5" s="52"/>
      <c r="F5" s="40"/>
      <c r="G5" s="40"/>
      <c r="H5" s="44"/>
      <c r="I5" s="8" t="s">
        <v>9</v>
      </c>
      <c r="J5" s="9" t="s">
        <v>10</v>
      </c>
    </row>
    <row r="6" spans="1:10" ht="18" customHeight="1">
      <c r="A6" s="10" t="s">
        <v>32</v>
      </c>
      <c r="B6" s="11" t="s">
        <v>33</v>
      </c>
      <c r="C6" s="12"/>
      <c r="D6" s="12"/>
      <c r="E6" s="12"/>
      <c r="F6" s="12"/>
      <c r="G6" s="12"/>
      <c r="H6" s="13">
        <f>I6+J6</f>
        <v>409648.64999999997</v>
      </c>
      <c r="I6" s="13">
        <f>SUM(I7:I9)</f>
        <v>0</v>
      </c>
      <c r="J6" s="14">
        <f>SUM(J7:J9)</f>
        <v>409648.64999999997</v>
      </c>
    </row>
    <row r="7" spans="1:10" ht="18" customHeight="1">
      <c r="A7" s="15" t="s">
        <v>32</v>
      </c>
      <c r="B7" s="31" t="s">
        <v>34</v>
      </c>
      <c r="C7" s="16" t="s">
        <v>36</v>
      </c>
      <c r="D7" s="16" t="s">
        <v>37</v>
      </c>
      <c r="E7" s="16" t="s">
        <v>38</v>
      </c>
      <c r="F7" s="16" t="s">
        <v>4</v>
      </c>
      <c r="G7" s="16" t="s">
        <v>24</v>
      </c>
      <c r="H7" s="13">
        <f>I7+J7</f>
        <v>286980.54</v>
      </c>
      <c r="I7" s="18"/>
      <c r="J7" s="19">
        <v>286980.54</v>
      </c>
    </row>
    <row r="8" spans="1:10" ht="18" customHeight="1">
      <c r="A8" s="15" t="s">
        <v>32</v>
      </c>
      <c r="B8" s="31" t="s">
        <v>34</v>
      </c>
      <c r="C8" s="16" t="s">
        <v>36</v>
      </c>
      <c r="D8" s="16" t="s">
        <v>37</v>
      </c>
      <c r="E8" s="16" t="s">
        <v>39</v>
      </c>
      <c r="F8" s="16" t="s">
        <v>4</v>
      </c>
      <c r="G8" s="16" t="s">
        <v>24</v>
      </c>
      <c r="H8" s="13">
        <f>I8+J8</f>
        <v>86668.11</v>
      </c>
      <c r="I8" s="18"/>
      <c r="J8" s="19">
        <v>86668.11</v>
      </c>
    </row>
    <row r="9" spans="1:10" ht="18" customHeight="1">
      <c r="A9" s="15" t="s">
        <v>32</v>
      </c>
      <c r="B9" s="31" t="s">
        <v>35</v>
      </c>
      <c r="C9" s="16" t="s">
        <v>36</v>
      </c>
      <c r="D9" s="16" t="s">
        <v>37</v>
      </c>
      <c r="E9" s="16" t="s">
        <v>40</v>
      </c>
      <c r="F9" s="16" t="s">
        <v>4</v>
      </c>
      <c r="G9" s="16" t="s">
        <v>24</v>
      </c>
      <c r="H9" s="13">
        <f>I9+J9</f>
        <v>36000</v>
      </c>
      <c r="I9" s="18"/>
      <c r="J9" s="19">
        <v>36000</v>
      </c>
    </row>
    <row r="10" spans="1:10" ht="18" customHeight="1">
      <c r="A10" s="10" t="s">
        <v>41</v>
      </c>
      <c r="B10" s="11" t="s">
        <v>42</v>
      </c>
      <c r="C10" s="12"/>
      <c r="D10" s="12"/>
      <c r="E10" s="12"/>
      <c r="F10" s="12"/>
      <c r="G10" s="12"/>
      <c r="H10" s="13">
        <f>I10+J10</f>
        <v>3149570.4</v>
      </c>
      <c r="I10" s="13">
        <f>SUM(I11:I18)</f>
        <v>0</v>
      </c>
      <c r="J10" s="14">
        <f>SUM(J11:J25)</f>
        <v>3149570.4</v>
      </c>
    </row>
    <row r="11" spans="1:10" ht="18" customHeight="1">
      <c r="A11" s="15" t="s">
        <v>41</v>
      </c>
      <c r="B11" s="31" t="s">
        <v>48</v>
      </c>
      <c r="C11" s="16" t="s">
        <v>49</v>
      </c>
      <c r="D11" s="16" t="s">
        <v>37</v>
      </c>
      <c r="E11" s="16" t="s">
        <v>40</v>
      </c>
      <c r="F11" s="16" t="s">
        <v>4</v>
      </c>
      <c r="G11" s="16" t="s">
        <v>24</v>
      </c>
      <c r="H11" s="13">
        <f aca="true" t="shared" si="0" ref="H11:H28">I11+J11</f>
        <v>23981.95</v>
      </c>
      <c r="I11" s="18"/>
      <c r="J11" s="19">
        <v>23981.95</v>
      </c>
    </row>
    <row r="12" spans="1:11" ht="18" customHeight="1">
      <c r="A12" s="15" t="s">
        <v>41</v>
      </c>
      <c r="B12" s="31" t="s">
        <v>48</v>
      </c>
      <c r="C12" s="16" t="s">
        <v>49</v>
      </c>
      <c r="D12" s="16" t="s">
        <v>37</v>
      </c>
      <c r="E12" s="16" t="s">
        <v>22</v>
      </c>
      <c r="F12" s="16" t="s">
        <v>4</v>
      </c>
      <c r="G12" s="16" t="s">
        <v>24</v>
      </c>
      <c r="H12" s="13">
        <f t="shared" si="0"/>
        <v>68437.45</v>
      </c>
      <c r="I12" s="18"/>
      <c r="J12" s="19">
        <f>9139.6+59297.85</f>
        <v>68437.45</v>
      </c>
      <c r="K12" s="32"/>
    </row>
    <row r="13" spans="1:10" ht="18" customHeight="1">
      <c r="A13" s="15" t="s">
        <v>41</v>
      </c>
      <c r="B13" s="31" t="s">
        <v>59</v>
      </c>
      <c r="C13" s="16" t="s">
        <v>49</v>
      </c>
      <c r="D13" s="16" t="s">
        <v>37</v>
      </c>
      <c r="E13" s="16" t="s">
        <v>40</v>
      </c>
      <c r="F13" s="16" t="s">
        <v>4</v>
      </c>
      <c r="G13" s="16" t="s">
        <v>24</v>
      </c>
      <c r="H13" s="13">
        <f t="shared" si="0"/>
        <v>226000</v>
      </c>
      <c r="I13" s="18"/>
      <c r="J13" s="19">
        <v>226000</v>
      </c>
    </row>
    <row r="14" spans="1:10" ht="18" customHeight="1">
      <c r="A14" s="15" t="s">
        <v>41</v>
      </c>
      <c r="B14" s="31" t="s">
        <v>60</v>
      </c>
      <c r="C14" s="16" t="s">
        <v>49</v>
      </c>
      <c r="D14" s="16" t="s">
        <v>37</v>
      </c>
      <c r="E14" s="16" t="s">
        <v>22</v>
      </c>
      <c r="F14" s="16" t="s">
        <v>4</v>
      </c>
      <c r="G14" s="16" t="s">
        <v>24</v>
      </c>
      <c r="H14" s="13">
        <f t="shared" si="0"/>
        <v>144000</v>
      </c>
      <c r="I14" s="18"/>
      <c r="J14" s="19">
        <v>144000</v>
      </c>
    </row>
    <row r="15" spans="1:10" ht="47.25" customHeight="1">
      <c r="A15" s="15" t="s">
        <v>41</v>
      </c>
      <c r="B15" s="31" t="s">
        <v>58</v>
      </c>
      <c r="C15" s="16" t="s">
        <v>49</v>
      </c>
      <c r="D15" s="16" t="s">
        <v>37</v>
      </c>
      <c r="E15" s="16" t="s">
        <v>57</v>
      </c>
      <c r="F15" s="16" t="s">
        <v>4</v>
      </c>
      <c r="G15" s="16" t="s">
        <v>24</v>
      </c>
      <c r="H15" s="13">
        <f t="shared" si="0"/>
        <v>300000</v>
      </c>
      <c r="I15" s="18"/>
      <c r="J15" s="19">
        <v>300000</v>
      </c>
    </row>
    <row r="16" spans="1:10" ht="27.75" customHeight="1">
      <c r="A16" s="15" t="s">
        <v>41</v>
      </c>
      <c r="B16" s="31" t="s">
        <v>55</v>
      </c>
      <c r="C16" s="16" t="s">
        <v>28</v>
      </c>
      <c r="D16" s="16" t="s">
        <v>53</v>
      </c>
      <c r="E16" s="16" t="s">
        <v>54</v>
      </c>
      <c r="F16" s="16" t="s">
        <v>4</v>
      </c>
      <c r="G16" s="16" t="s">
        <v>24</v>
      </c>
      <c r="H16" s="13">
        <f t="shared" si="0"/>
        <v>300000</v>
      </c>
      <c r="I16" s="18"/>
      <c r="J16" s="19">
        <v>300000</v>
      </c>
    </row>
    <row r="17" spans="1:10" ht="42.75" customHeight="1">
      <c r="A17" s="15" t="s">
        <v>41</v>
      </c>
      <c r="B17" s="31" t="s">
        <v>56</v>
      </c>
      <c r="C17" s="16" t="s">
        <v>50</v>
      </c>
      <c r="D17" s="16" t="s">
        <v>51</v>
      </c>
      <c r="E17" s="16" t="s">
        <v>52</v>
      </c>
      <c r="F17" s="16" t="s">
        <v>4</v>
      </c>
      <c r="G17" s="16" t="s">
        <v>24</v>
      </c>
      <c r="H17" s="13">
        <f t="shared" si="0"/>
        <v>200000</v>
      </c>
      <c r="I17" s="18"/>
      <c r="J17" s="19">
        <v>200000</v>
      </c>
    </row>
    <row r="18" spans="1:10" ht="28.5" customHeight="1">
      <c r="A18" s="15" t="s">
        <v>41</v>
      </c>
      <c r="B18" s="31" t="s">
        <v>45</v>
      </c>
      <c r="C18" s="16" t="s">
        <v>46</v>
      </c>
      <c r="D18" s="16" t="s">
        <v>47</v>
      </c>
      <c r="E18" s="16" t="s">
        <v>22</v>
      </c>
      <c r="F18" s="16" t="s">
        <v>4</v>
      </c>
      <c r="G18" s="16" t="s">
        <v>24</v>
      </c>
      <c r="H18" s="13">
        <f t="shared" si="0"/>
        <v>859000</v>
      </c>
      <c r="I18" s="18"/>
      <c r="J18" s="19">
        <v>859000</v>
      </c>
    </row>
    <row r="19" spans="1:10" ht="95.25" customHeight="1">
      <c r="A19" s="15" t="s">
        <v>41</v>
      </c>
      <c r="B19" s="31" t="s">
        <v>111</v>
      </c>
      <c r="C19" s="16" t="s">
        <v>49</v>
      </c>
      <c r="D19" s="16" t="s">
        <v>37</v>
      </c>
      <c r="E19" s="16" t="s">
        <v>57</v>
      </c>
      <c r="F19" s="16" t="s">
        <v>4</v>
      </c>
      <c r="G19" s="16" t="s">
        <v>24</v>
      </c>
      <c r="H19" s="13">
        <f t="shared" si="0"/>
        <v>310000</v>
      </c>
      <c r="I19" s="18"/>
      <c r="J19" s="36">
        <v>310000</v>
      </c>
    </row>
    <row r="20" spans="1:10" ht="17.25" customHeight="1">
      <c r="A20" s="15" t="s">
        <v>41</v>
      </c>
      <c r="B20" s="31" t="s">
        <v>112</v>
      </c>
      <c r="C20" s="16" t="s">
        <v>49</v>
      </c>
      <c r="D20" s="16" t="s">
        <v>37</v>
      </c>
      <c r="E20" s="16" t="s">
        <v>22</v>
      </c>
      <c r="F20" s="16" t="s">
        <v>4</v>
      </c>
      <c r="G20" s="16" t="s">
        <v>24</v>
      </c>
      <c r="H20" s="13">
        <f t="shared" si="0"/>
        <v>90495</v>
      </c>
      <c r="I20" s="18"/>
      <c r="J20" s="36">
        <v>90495</v>
      </c>
    </row>
    <row r="21" spans="1:10" ht="28.5" customHeight="1">
      <c r="A21" s="15" t="s">
        <v>41</v>
      </c>
      <c r="B21" s="31" t="s">
        <v>113</v>
      </c>
      <c r="C21" s="16" t="s">
        <v>49</v>
      </c>
      <c r="D21" s="16" t="s">
        <v>37</v>
      </c>
      <c r="E21" s="16" t="s">
        <v>22</v>
      </c>
      <c r="F21" s="16" t="s">
        <v>4</v>
      </c>
      <c r="G21" s="16" t="s">
        <v>24</v>
      </c>
      <c r="H21" s="13">
        <f t="shared" si="0"/>
        <v>56259</v>
      </c>
      <c r="I21" s="18"/>
      <c r="J21" s="36">
        <v>56259</v>
      </c>
    </row>
    <row r="22" spans="1:10" ht="28.5" customHeight="1">
      <c r="A22" s="15" t="s">
        <v>41</v>
      </c>
      <c r="B22" s="31" t="s">
        <v>114</v>
      </c>
      <c r="C22" s="16" t="s">
        <v>49</v>
      </c>
      <c r="D22" s="16" t="s">
        <v>37</v>
      </c>
      <c r="E22" s="16" t="s">
        <v>22</v>
      </c>
      <c r="F22" s="16" t="s">
        <v>4</v>
      </c>
      <c r="G22" s="16" t="s">
        <v>24</v>
      </c>
      <c r="H22" s="13">
        <f t="shared" si="0"/>
        <v>27000</v>
      </c>
      <c r="I22" s="18"/>
      <c r="J22" s="36">
        <v>27000</v>
      </c>
    </row>
    <row r="23" spans="1:10" ht="28.5" customHeight="1">
      <c r="A23" s="15" t="s">
        <v>41</v>
      </c>
      <c r="B23" s="31" t="s">
        <v>115</v>
      </c>
      <c r="C23" s="16" t="s">
        <v>49</v>
      </c>
      <c r="D23" s="16" t="s">
        <v>118</v>
      </c>
      <c r="E23" s="16" t="s">
        <v>117</v>
      </c>
      <c r="F23" s="16" t="s">
        <v>4</v>
      </c>
      <c r="G23" s="16" t="s">
        <v>24</v>
      </c>
      <c r="H23" s="13">
        <f t="shared" si="0"/>
        <v>244397</v>
      </c>
      <c r="I23" s="18"/>
      <c r="J23" s="36">
        <v>244397</v>
      </c>
    </row>
    <row r="24" spans="1:10" ht="41.25" customHeight="1">
      <c r="A24" s="15" t="s">
        <v>41</v>
      </c>
      <c r="B24" s="31" t="s">
        <v>152</v>
      </c>
      <c r="C24" s="16" t="s">
        <v>49</v>
      </c>
      <c r="D24" s="16" t="s">
        <v>37</v>
      </c>
      <c r="E24" s="16" t="s">
        <v>22</v>
      </c>
      <c r="F24" s="16" t="s">
        <v>4</v>
      </c>
      <c r="G24" s="16" t="s">
        <v>24</v>
      </c>
      <c r="H24" s="13">
        <f t="shared" si="0"/>
        <v>100000</v>
      </c>
      <c r="I24" s="18"/>
      <c r="J24" s="36">
        <v>100000</v>
      </c>
    </row>
    <row r="25" spans="1:10" ht="59.25" customHeight="1">
      <c r="A25" s="15" t="s">
        <v>41</v>
      </c>
      <c r="B25" s="31" t="s">
        <v>151</v>
      </c>
      <c r="C25" s="16" t="s">
        <v>116</v>
      </c>
      <c r="D25" s="16" t="s">
        <v>119</v>
      </c>
      <c r="E25" s="16" t="s">
        <v>52</v>
      </c>
      <c r="F25" s="16" t="s">
        <v>4</v>
      </c>
      <c r="G25" s="16" t="s">
        <v>24</v>
      </c>
      <c r="H25" s="13">
        <f t="shared" si="0"/>
        <v>200000</v>
      </c>
      <c r="I25" s="18"/>
      <c r="J25" s="36">
        <v>200000</v>
      </c>
    </row>
    <row r="26" spans="1:10" ht="28.5" customHeight="1">
      <c r="A26" s="12" t="s">
        <v>120</v>
      </c>
      <c r="B26" s="11" t="s">
        <v>121</v>
      </c>
      <c r="C26" s="12"/>
      <c r="D26" s="12"/>
      <c r="E26" s="12"/>
      <c r="F26" s="12"/>
      <c r="G26" s="12"/>
      <c r="H26" s="13">
        <f t="shared" si="0"/>
        <v>440900</v>
      </c>
      <c r="I26" s="13"/>
      <c r="J26" s="13">
        <f>SUM(J27:J29)</f>
        <v>440900</v>
      </c>
    </row>
    <row r="27" spans="1:10" ht="28.5" customHeight="1">
      <c r="A27" s="16" t="s">
        <v>120</v>
      </c>
      <c r="B27" s="31" t="s">
        <v>122</v>
      </c>
      <c r="C27" s="16" t="s">
        <v>124</v>
      </c>
      <c r="D27" s="16" t="s">
        <v>125</v>
      </c>
      <c r="E27" s="16" t="s">
        <v>126</v>
      </c>
      <c r="F27" s="16" t="s">
        <v>4</v>
      </c>
      <c r="G27" s="16" t="s">
        <v>24</v>
      </c>
      <c r="H27" s="13">
        <f t="shared" si="0"/>
        <v>129000</v>
      </c>
      <c r="I27" s="18"/>
      <c r="J27" s="36">
        <v>129000</v>
      </c>
    </row>
    <row r="28" spans="1:10" ht="28.5" customHeight="1">
      <c r="A28" s="16" t="s">
        <v>120</v>
      </c>
      <c r="B28" s="31" t="s">
        <v>122</v>
      </c>
      <c r="C28" s="16" t="s">
        <v>124</v>
      </c>
      <c r="D28" s="16" t="s">
        <v>37</v>
      </c>
      <c r="E28" s="16" t="s">
        <v>126</v>
      </c>
      <c r="F28" s="16" t="s">
        <v>4</v>
      </c>
      <c r="G28" s="16" t="s">
        <v>24</v>
      </c>
      <c r="H28" s="13">
        <f t="shared" si="0"/>
        <v>198000</v>
      </c>
      <c r="I28" s="18"/>
      <c r="J28" s="36">
        <v>198000</v>
      </c>
    </row>
    <row r="29" spans="1:10" ht="19.5" customHeight="1">
      <c r="A29" s="16" t="s">
        <v>120</v>
      </c>
      <c r="B29" s="33" t="s">
        <v>123</v>
      </c>
      <c r="C29" s="16" t="s">
        <v>124</v>
      </c>
      <c r="D29" s="16" t="s">
        <v>37</v>
      </c>
      <c r="E29" s="16" t="s">
        <v>22</v>
      </c>
      <c r="F29" s="16" t="s">
        <v>4</v>
      </c>
      <c r="G29" s="16" t="s">
        <v>24</v>
      </c>
      <c r="H29" s="13">
        <f>I29+J29</f>
        <v>113900</v>
      </c>
      <c r="I29" s="18"/>
      <c r="J29" s="36">
        <v>113900</v>
      </c>
    </row>
    <row r="30" spans="1:10" s="6" customFormat="1" ht="33.75" customHeight="1">
      <c r="A30" s="10" t="s">
        <v>5</v>
      </c>
      <c r="B30" s="11" t="s">
        <v>12</v>
      </c>
      <c r="C30" s="12" t="s">
        <v>1</v>
      </c>
      <c r="D30" s="12" t="s">
        <v>1</v>
      </c>
      <c r="E30" s="12" t="s">
        <v>1</v>
      </c>
      <c r="F30" s="12" t="s">
        <v>1</v>
      </c>
      <c r="G30" s="12" t="s">
        <v>1</v>
      </c>
      <c r="H30" s="13">
        <f>I30+J30</f>
        <v>16142210.52</v>
      </c>
      <c r="I30" s="13">
        <f>SUM(I31:I43)</f>
        <v>9656104.79</v>
      </c>
      <c r="J30" s="14">
        <f>SUM(J31:J48)</f>
        <v>6486105.7299999995</v>
      </c>
    </row>
    <row r="31" spans="1:10" s="6" customFormat="1" ht="43.5" customHeight="1">
      <c r="A31" s="15" t="s">
        <v>5</v>
      </c>
      <c r="B31" s="31" t="s">
        <v>63</v>
      </c>
      <c r="C31" s="16" t="s">
        <v>61</v>
      </c>
      <c r="D31" s="16" t="s">
        <v>62</v>
      </c>
      <c r="E31" s="16" t="s">
        <v>22</v>
      </c>
      <c r="F31" s="16" t="s">
        <v>4</v>
      </c>
      <c r="G31" s="16" t="s">
        <v>24</v>
      </c>
      <c r="H31" s="13">
        <f aca="true" t="shared" si="1" ref="H31:H48">I31+J31</f>
        <v>1911944</v>
      </c>
      <c r="I31" s="18"/>
      <c r="J31" s="19">
        <v>1911944</v>
      </c>
    </row>
    <row r="32" spans="1:10" s="6" customFormat="1" ht="28.5" customHeight="1">
      <c r="A32" s="15" t="s">
        <v>5</v>
      </c>
      <c r="B32" s="24" t="s">
        <v>64</v>
      </c>
      <c r="C32" s="16" t="s">
        <v>66</v>
      </c>
      <c r="D32" s="16" t="s">
        <v>67</v>
      </c>
      <c r="E32" s="16" t="s">
        <v>25</v>
      </c>
      <c r="F32" s="16" t="s">
        <v>68</v>
      </c>
      <c r="G32" s="16" t="s">
        <v>6</v>
      </c>
      <c r="H32" s="13">
        <f t="shared" si="1"/>
        <v>5381643.5</v>
      </c>
      <c r="I32" s="18">
        <v>5381643.5</v>
      </c>
      <c r="J32" s="19"/>
    </row>
    <row r="33" spans="1:10" s="6" customFormat="1" ht="28.5" customHeight="1">
      <c r="A33" s="15" t="s">
        <v>5</v>
      </c>
      <c r="B33" s="24" t="s">
        <v>65</v>
      </c>
      <c r="C33" s="16" t="s">
        <v>66</v>
      </c>
      <c r="D33" s="16" t="s">
        <v>69</v>
      </c>
      <c r="E33" s="16" t="s">
        <v>25</v>
      </c>
      <c r="F33" s="16" t="s">
        <v>70</v>
      </c>
      <c r="G33" s="16" t="s">
        <v>6</v>
      </c>
      <c r="H33" s="13">
        <f t="shared" si="1"/>
        <v>3765262.29</v>
      </c>
      <c r="I33" s="18">
        <v>3765262.29</v>
      </c>
      <c r="J33" s="19"/>
    </row>
    <row r="34" spans="1:10" s="6" customFormat="1" ht="20.25" customHeight="1">
      <c r="A34" s="15" t="s">
        <v>5</v>
      </c>
      <c r="B34" s="24" t="s">
        <v>82</v>
      </c>
      <c r="C34" s="16" t="s">
        <v>66</v>
      </c>
      <c r="D34" s="16" t="s">
        <v>80</v>
      </c>
      <c r="E34" s="16" t="s">
        <v>81</v>
      </c>
      <c r="F34" s="16" t="s">
        <v>4</v>
      </c>
      <c r="G34" s="16" t="s">
        <v>24</v>
      </c>
      <c r="H34" s="13">
        <f t="shared" si="1"/>
        <v>600000</v>
      </c>
      <c r="I34" s="18"/>
      <c r="J34" s="19">
        <v>600000</v>
      </c>
    </row>
    <row r="35" spans="1:10" s="6" customFormat="1" ht="28.5" customHeight="1">
      <c r="A35" s="15" t="s">
        <v>5</v>
      </c>
      <c r="B35" s="31" t="s">
        <v>84</v>
      </c>
      <c r="C35" s="16" t="s">
        <v>20</v>
      </c>
      <c r="D35" s="16" t="s">
        <v>83</v>
      </c>
      <c r="E35" s="16" t="s">
        <v>25</v>
      </c>
      <c r="F35" s="16" t="s">
        <v>4</v>
      </c>
      <c r="G35" s="16" t="s">
        <v>6</v>
      </c>
      <c r="H35" s="13">
        <f t="shared" si="1"/>
        <v>262000</v>
      </c>
      <c r="I35" s="18">
        <v>0</v>
      </c>
      <c r="J35" s="19">
        <v>262000</v>
      </c>
    </row>
    <row r="36" spans="1:10" s="6" customFormat="1" ht="28.5" customHeight="1">
      <c r="A36" s="15" t="s">
        <v>5</v>
      </c>
      <c r="B36" s="31" t="s">
        <v>86</v>
      </c>
      <c r="C36" s="16" t="s">
        <v>23</v>
      </c>
      <c r="D36" s="16" t="s">
        <v>85</v>
      </c>
      <c r="E36" s="16" t="s">
        <v>22</v>
      </c>
      <c r="F36" s="16" t="s">
        <v>4</v>
      </c>
      <c r="G36" s="16" t="s">
        <v>24</v>
      </c>
      <c r="H36" s="13">
        <f t="shared" si="1"/>
        <v>986388</v>
      </c>
      <c r="I36" s="18"/>
      <c r="J36" s="19">
        <f>636388+350000</f>
        <v>986388</v>
      </c>
    </row>
    <row r="37" spans="1:10" s="6" customFormat="1" ht="17.25" customHeight="1">
      <c r="A37" s="15" t="s">
        <v>5</v>
      </c>
      <c r="B37" s="31" t="s">
        <v>87</v>
      </c>
      <c r="C37" s="16" t="s">
        <v>88</v>
      </c>
      <c r="D37" s="16" t="s">
        <v>89</v>
      </c>
      <c r="E37" s="16" t="s">
        <v>25</v>
      </c>
      <c r="F37" s="16" t="s">
        <v>4</v>
      </c>
      <c r="G37" s="16" t="s">
        <v>24</v>
      </c>
      <c r="H37" s="13">
        <f t="shared" si="1"/>
        <v>129509.1</v>
      </c>
      <c r="I37" s="18"/>
      <c r="J37" s="19">
        <v>129509.1</v>
      </c>
    </row>
    <row r="38" spans="1:10" s="6" customFormat="1" ht="20.25" customHeight="1">
      <c r="A38" s="15" t="s">
        <v>5</v>
      </c>
      <c r="B38" s="31" t="s">
        <v>90</v>
      </c>
      <c r="C38" s="16" t="s">
        <v>88</v>
      </c>
      <c r="D38" s="16" t="s">
        <v>89</v>
      </c>
      <c r="E38" s="16" t="s">
        <v>25</v>
      </c>
      <c r="F38" s="16" t="s">
        <v>4</v>
      </c>
      <c r="G38" s="16" t="s">
        <v>24</v>
      </c>
      <c r="H38" s="13">
        <f t="shared" si="1"/>
        <v>300000</v>
      </c>
      <c r="I38" s="18"/>
      <c r="J38" s="19">
        <v>300000</v>
      </c>
    </row>
    <row r="39" spans="1:10" s="6" customFormat="1" ht="20.25" customHeight="1">
      <c r="A39" s="15" t="s">
        <v>5</v>
      </c>
      <c r="B39" s="31" t="s">
        <v>91</v>
      </c>
      <c r="C39" s="16" t="s">
        <v>88</v>
      </c>
      <c r="D39" s="16" t="s">
        <v>37</v>
      </c>
      <c r="E39" s="16" t="s">
        <v>57</v>
      </c>
      <c r="F39" s="16" t="s">
        <v>4</v>
      </c>
      <c r="G39" s="16" t="s">
        <v>24</v>
      </c>
      <c r="H39" s="13">
        <f t="shared" si="1"/>
        <v>69124.11</v>
      </c>
      <c r="I39" s="18"/>
      <c r="J39" s="19">
        <v>69124.11</v>
      </c>
    </row>
    <row r="40" spans="1:10" s="6" customFormat="1" ht="28.5" customHeight="1">
      <c r="A40" s="15" t="s">
        <v>5</v>
      </c>
      <c r="B40" s="31" t="s">
        <v>94</v>
      </c>
      <c r="C40" s="16" t="s">
        <v>92</v>
      </c>
      <c r="D40" s="16" t="s">
        <v>93</v>
      </c>
      <c r="E40" s="16" t="s">
        <v>22</v>
      </c>
      <c r="F40" s="16" t="s">
        <v>4</v>
      </c>
      <c r="G40" s="16" t="s">
        <v>24</v>
      </c>
      <c r="H40" s="13">
        <f t="shared" si="1"/>
        <v>140000</v>
      </c>
      <c r="I40" s="18"/>
      <c r="J40" s="19">
        <v>140000</v>
      </c>
    </row>
    <row r="41" spans="1:10" ht="42" customHeight="1" outlineLevel="1">
      <c r="A41" s="15" t="s">
        <v>5</v>
      </c>
      <c r="B41" s="31" t="s">
        <v>77</v>
      </c>
      <c r="C41" s="16" t="s">
        <v>74</v>
      </c>
      <c r="D41" s="16" t="s">
        <v>75</v>
      </c>
      <c r="E41" s="16" t="s">
        <v>21</v>
      </c>
      <c r="F41" s="16" t="s">
        <v>76</v>
      </c>
      <c r="G41" s="16" t="s">
        <v>6</v>
      </c>
      <c r="H41" s="13">
        <f t="shared" si="1"/>
        <v>294578</v>
      </c>
      <c r="I41" s="18">
        <v>294578</v>
      </c>
      <c r="J41" s="19"/>
    </row>
    <row r="42" spans="1:10" ht="57.75" customHeight="1" outlineLevel="1">
      <c r="A42" s="15" t="s">
        <v>5</v>
      </c>
      <c r="B42" s="31" t="s">
        <v>78</v>
      </c>
      <c r="C42" s="16" t="s">
        <v>13</v>
      </c>
      <c r="D42" s="16" t="s">
        <v>72</v>
      </c>
      <c r="E42" s="16" t="s">
        <v>21</v>
      </c>
      <c r="F42" s="16" t="s">
        <v>73</v>
      </c>
      <c r="G42" s="16" t="s">
        <v>6</v>
      </c>
      <c r="H42" s="13">
        <f t="shared" si="1"/>
        <v>214621</v>
      </c>
      <c r="I42" s="18">
        <v>214621</v>
      </c>
      <c r="J42" s="19"/>
    </row>
    <row r="43" spans="1:10" ht="56.25" customHeight="1" outlineLevel="1">
      <c r="A43" s="15" t="s">
        <v>5</v>
      </c>
      <c r="B43" s="31" t="s">
        <v>79</v>
      </c>
      <c r="C43" s="16" t="s">
        <v>13</v>
      </c>
      <c r="D43" s="16" t="s">
        <v>71</v>
      </c>
      <c r="E43" s="16" t="s">
        <v>21</v>
      </c>
      <c r="F43" s="16" t="s">
        <v>4</v>
      </c>
      <c r="G43" s="16" t="s">
        <v>24</v>
      </c>
      <c r="H43" s="13">
        <f t="shared" si="1"/>
        <v>227245.8</v>
      </c>
      <c r="I43" s="18"/>
      <c r="J43" s="19">
        <v>227245.8</v>
      </c>
    </row>
    <row r="44" spans="1:10" ht="28.5" customHeight="1" outlineLevel="1">
      <c r="A44" s="15" t="s">
        <v>5</v>
      </c>
      <c r="B44" s="31" t="s">
        <v>127</v>
      </c>
      <c r="C44" s="16" t="s">
        <v>23</v>
      </c>
      <c r="D44" s="16" t="s">
        <v>132</v>
      </c>
      <c r="E44" s="16"/>
      <c r="F44" s="16" t="s">
        <v>4</v>
      </c>
      <c r="G44" s="16" t="s">
        <v>24</v>
      </c>
      <c r="H44" s="13">
        <f t="shared" si="1"/>
        <v>222216</v>
      </c>
      <c r="I44" s="18"/>
      <c r="J44" s="36">
        <v>222216</v>
      </c>
    </row>
    <row r="45" spans="1:10" ht="20.25" customHeight="1" outlineLevel="1">
      <c r="A45" s="15" t="s">
        <v>5</v>
      </c>
      <c r="B45" s="31" t="s">
        <v>128</v>
      </c>
      <c r="C45" s="16" t="s">
        <v>20</v>
      </c>
      <c r="D45" s="16" t="s">
        <v>133</v>
      </c>
      <c r="E45" s="16"/>
      <c r="F45" s="16" t="s">
        <v>4</v>
      </c>
      <c r="G45" s="16" t="s">
        <v>24</v>
      </c>
      <c r="H45" s="13">
        <f t="shared" si="1"/>
        <v>573675</v>
      </c>
      <c r="I45" s="18"/>
      <c r="J45" s="36">
        <v>573675</v>
      </c>
    </row>
    <row r="46" spans="1:10" ht="32.25" customHeight="1" outlineLevel="1">
      <c r="A46" s="15" t="s">
        <v>5</v>
      </c>
      <c r="B46" s="31" t="s">
        <v>129</v>
      </c>
      <c r="C46" s="16" t="s">
        <v>88</v>
      </c>
      <c r="D46" s="16" t="s">
        <v>89</v>
      </c>
      <c r="E46" s="16"/>
      <c r="F46" s="16" t="s">
        <v>4</v>
      </c>
      <c r="G46" s="16" t="s">
        <v>24</v>
      </c>
      <c r="H46" s="13">
        <f t="shared" si="1"/>
        <v>517417</v>
      </c>
      <c r="I46" s="18"/>
      <c r="J46" s="36">
        <v>517417</v>
      </c>
    </row>
    <row r="47" spans="1:10" ht="57.75" customHeight="1" outlineLevel="1">
      <c r="A47" s="15" t="s">
        <v>5</v>
      </c>
      <c r="B47" s="31" t="s">
        <v>130</v>
      </c>
      <c r="C47" s="16" t="s">
        <v>61</v>
      </c>
      <c r="D47" s="16" t="s">
        <v>62</v>
      </c>
      <c r="E47" s="16"/>
      <c r="F47" s="16" t="s">
        <v>4</v>
      </c>
      <c r="G47" s="16" t="s">
        <v>24</v>
      </c>
      <c r="H47" s="13">
        <f t="shared" si="1"/>
        <v>492641.72</v>
      </c>
      <c r="I47" s="18"/>
      <c r="J47" s="36">
        <f>1000009-507367.28</f>
        <v>492641.72</v>
      </c>
    </row>
    <row r="48" spans="1:10" ht="18" customHeight="1" outlineLevel="1">
      <c r="A48" s="15" t="s">
        <v>5</v>
      </c>
      <c r="B48" s="31" t="s">
        <v>131</v>
      </c>
      <c r="C48" s="16" t="s">
        <v>23</v>
      </c>
      <c r="D48" s="16" t="s">
        <v>132</v>
      </c>
      <c r="E48" s="16"/>
      <c r="F48" s="16" t="s">
        <v>4</v>
      </c>
      <c r="G48" s="16" t="s">
        <v>24</v>
      </c>
      <c r="H48" s="13">
        <f t="shared" si="1"/>
        <v>53945</v>
      </c>
      <c r="I48" s="18"/>
      <c r="J48" s="36">
        <v>53945</v>
      </c>
    </row>
    <row r="49" spans="1:10" s="6" customFormat="1" ht="30" customHeight="1">
      <c r="A49" s="10" t="s">
        <v>18</v>
      </c>
      <c r="B49" s="11" t="s">
        <v>19</v>
      </c>
      <c r="C49" s="12"/>
      <c r="D49" s="12"/>
      <c r="E49" s="12"/>
      <c r="F49" s="12"/>
      <c r="G49" s="12"/>
      <c r="H49" s="13">
        <f>I49+J49</f>
        <v>7189283.1899999995</v>
      </c>
      <c r="I49" s="13">
        <f>I50+I51</f>
        <v>0</v>
      </c>
      <c r="J49" s="14">
        <f>SUM(J50:J54)</f>
        <v>7189283.1899999995</v>
      </c>
    </row>
    <row r="50" spans="1:10" ht="36.75" customHeight="1" outlineLevel="1">
      <c r="A50" s="15" t="s">
        <v>18</v>
      </c>
      <c r="B50" s="31" t="s">
        <v>43</v>
      </c>
      <c r="C50" s="16" t="s">
        <v>29</v>
      </c>
      <c r="D50" s="16" t="s">
        <v>44</v>
      </c>
      <c r="E50" s="16" t="s">
        <v>30</v>
      </c>
      <c r="F50" s="16" t="s">
        <v>4</v>
      </c>
      <c r="G50" s="16" t="s">
        <v>24</v>
      </c>
      <c r="H50" s="17">
        <f aca="true" t="shared" si="2" ref="H50:H60">I50+J50</f>
        <v>465850</v>
      </c>
      <c r="I50" s="18">
        <v>0</v>
      </c>
      <c r="J50" s="19">
        <v>465850</v>
      </c>
    </row>
    <row r="51" spans="1:10" ht="29.25" customHeight="1" outlineLevel="1">
      <c r="A51" s="15" t="s">
        <v>18</v>
      </c>
      <c r="B51" s="31" t="s">
        <v>134</v>
      </c>
      <c r="C51" s="16" t="s">
        <v>138</v>
      </c>
      <c r="D51" s="16" t="s">
        <v>139</v>
      </c>
      <c r="E51" s="16" t="s">
        <v>30</v>
      </c>
      <c r="F51" s="16" t="s">
        <v>4</v>
      </c>
      <c r="G51" s="16" t="s">
        <v>24</v>
      </c>
      <c r="H51" s="17">
        <f t="shared" si="2"/>
        <v>2852500</v>
      </c>
      <c r="I51" s="18"/>
      <c r="J51" s="36">
        <v>2852500</v>
      </c>
    </row>
    <row r="52" spans="1:10" ht="36.75" customHeight="1" outlineLevel="1">
      <c r="A52" s="15" t="s">
        <v>18</v>
      </c>
      <c r="B52" s="31" t="s">
        <v>137</v>
      </c>
      <c r="C52" s="16" t="s">
        <v>138</v>
      </c>
      <c r="D52" s="16" t="s">
        <v>139</v>
      </c>
      <c r="E52" s="16" t="s">
        <v>30</v>
      </c>
      <c r="F52" s="16" t="s">
        <v>4</v>
      </c>
      <c r="G52" s="16" t="s">
        <v>24</v>
      </c>
      <c r="H52" s="17">
        <f t="shared" si="2"/>
        <v>292123</v>
      </c>
      <c r="I52" s="18"/>
      <c r="J52" s="36">
        <v>292123</v>
      </c>
    </row>
    <row r="53" spans="1:10" ht="44.25" customHeight="1" outlineLevel="1">
      <c r="A53" s="15" t="s">
        <v>18</v>
      </c>
      <c r="B53" s="31" t="s">
        <v>135</v>
      </c>
      <c r="C53" s="16" t="s">
        <v>138</v>
      </c>
      <c r="D53" s="16" t="s">
        <v>141</v>
      </c>
      <c r="E53" s="16" t="s">
        <v>30</v>
      </c>
      <c r="F53" s="16" t="s">
        <v>4</v>
      </c>
      <c r="G53" s="16" t="s">
        <v>24</v>
      </c>
      <c r="H53" s="17">
        <f t="shared" si="2"/>
        <v>887150</v>
      </c>
      <c r="I53" s="18"/>
      <c r="J53" s="36">
        <v>887150</v>
      </c>
    </row>
    <row r="54" spans="1:10" ht="36.75" customHeight="1" outlineLevel="1">
      <c r="A54" s="15" t="s">
        <v>18</v>
      </c>
      <c r="B54" s="31" t="s">
        <v>136</v>
      </c>
      <c r="C54" s="16" t="s">
        <v>29</v>
      </c>
      <c r="D54" s="16" t="s">
        <v>140</v>
      </c>
      <c r="E54" s="16" t="s">
        <v>30</v>
      </c>
      <c r="F54" s="16" t="s">
        <v>4</v>
      </c>
      <c r="G54" s="16" t="s">
        <v>24</v>
      </c>
      <c r="H54" s="17">
        <f t="shared" si="2"/>
        <v>2691660.19</v>
      </c>
      <c r="I54" s="18"/>
      <c r="J54" s="36">
        <v>2691660.19</v>
      </c>
    </row>
    <row r="55" spans="1:10" ht="33" customHeight="1" outlineLevel="1">
      <c r="A55" s="10" t="s">
        <v>97</v>
      </c>
      <c r="B55" s="11" t="s">
        <v>98</v>
      </c>
      <c r="C55" s="12"/>
      <c r="D55" s="12"/>
      <c r="E55" s="12"/>
      <c r="F55" s="12"/>
      <c r="G55" s="12"/>
      <c r="H55" s="13">
        <f t="shared" si="2"/>
        <v>2079291</v>
      </c>
      <c r="I55" s="13">
        <f>SUM(I56:I60)</f>
        <v>0</v>
      </c>
      <c r="J55" s="14">
        <f>SUM(J56:J60)</f>
        <v>2079291</v>
      </c>
    </row>
    <row r="56" spans="1:10" ht="27.75" customHeight="1" outlineLevel="1">
      <c r="A56" s="15" t="s">
        <v>97</v>
      </c>
      <c r="B56" s="31" t="s">
        <v>99</v>
      </c>
      <c r="C56" s="16" t="s">
        <v>100</v>
      </c>
      <c r="D56" s="16" t="s">
        <v>101</v>
      </c>
      <c r="E56" s="16" t="s">
        <v>30</v>
      </c>
      <c r="F56" s="16" t="s">
        <v>4</v>
      </c>
      <c r="G56" s="16" t="s">
        <v>24</v>
      </c>
      <c r="H56" s="13">
        <f t="shared" si="2"/>
        <v>336683</v>
      </c>
      <c r="I56" s="18"/>
      <c r="J56" s="19">
        <v>336683</v>
      </c>
    </row>
    <row r="57" spans="1:10" ht="30.75" customHeight="1" outlineLevel="1">
      <c r="A57" s="15" t="s">
        <v>97</v>
      </c>
      <c r="B57" s="31" t="s">
        <v>99</v>
      </c>
      <c r="C57" s="16" t="s">
        <v>102</v>
      </c>
      <c r="D57" s="16" t="s">
        <v>103</v>
      </c>
      <c r="E57" s="16" t="s">
        <v>30</v>
      </c>
      <c r="F57" s="16" t="s">
        <v>4</v>
      </c>
      <c r="G57" s="16" t="s">
        <v>24</v>
      </c>
      <c r="H57" s="13">
        <f t="shared" si="2"/>
        <v>121161</v>
      </c>
      <c r="I57" s="18"/>
      <c r="J57" s="19">
        <v>121161</v>
      </c>
    </row>
    <row r="58" spans="1:10" ht="30.75" customHeight="1" outlineLevel="1">
      <c r="A58" s="15" t="s">
        <v>97</v>
      </c>
      <c r="B58" s="31" t="s">
        <v>99</v>
      </c>
      <c r="C58" s="16" t="s">
        <v>102</v>
      </c>
      <c r="D58" s="16" t="s">
        <v>104</v>
      </c>
      <c r="E58" s="16" t="s">
        <v>30</v>
      </c>
      <c r="F58" s="16" t="s">
        <v>4</v>
      </c>
      <c r="G58" s="16" t="s">
        <v>24</v>
      </c>
      <c r="H58" s="13">
        <f t="shared" si="2"/>
        <v>96447</v>
      </c>
      <c r="I58" s="18"/>
      <c r="J58" s="19">
        <v>96447</v>
      </c>
    </row>
    <row r="59" spans="1:10" ht="29.25" customHeight="1" outlineLevel="1">
      <c r="A59" s="15" t="s">
        <v>97</v>
      </c>
      <c r="B59" s="31" t="s">
        <v>107</v>
      </c>
      <c r="C59" s="16" t="s">
        <v>102</v>
      </c>
      <c r="D59" s="16" t="s">
        <v>105</v>
      </c>
      <c r="E59" s="16" t="s">
        <v>22</v>
      </c>
      <c r="F59" s="16" t="s">
        <v>4</v>
      </c>
      <c r="G59" s="16" t="s">
        <v>24</v>
      </c>
      <c r="H59" s="13">
        <f t="shared" si="2"/>
        <v>25000</v>
      </c>
      <c r="I59" s="18"/>
      <c r="J59" s="19">
        <v>25000</v>
      </c>
    </row>
    <row r="60" spans="1:10" ht="28.5" customHeight="1" outlineLevel="1">
      <c r="A60" s="15" t="s">
        <v>97</v>
      </c>
      <c r="B60" s="31" t="s">
        <v>108</v>
      </c>
      <c r="C60" s="16" t="s">
        <v>102</v>
      </c>
      <c r="D60" s="16" t="s">
        <v>106</v>
      </c>
      <c r="E60" s="16" t="s">
        <v>22</v>
      </c>
      <c r="F60" s="16" t="s">
        <v>4</v>
      </c>
      <c r="G60" s="16" t="s">
        <v>24</v>
      </c>
      <c r="H60" s="13">
        <f t="shared" si="2"/>
        <v>1500000</v>
      </c>
      <c r="I60" s="18"/>
      <c r="J60" s="19">
        <v>1500000</v>
      </c>
    </row>
    <row r="61" spans="1:10" ht="28.5" customHeight="1" outlineLevel="1">
      <c r="A61" s="10" t="s">
        <v>142</v>
      </c>
      <c r="B61" s="11" t="s">
        <v>143</v>
      </c>
      <c r="C61" s="12"/>
      <c r="D61" s="12"/>
      <c r="E61" s="12"/>
      <c r="F61" s="12"/>
      <c r="G61" s="12"/>
      <c r="H61" s="13">
        <f aca="true" t="shared" si="3" ref="H61:H69">I61+J61</f>
        <v>80000</v>
      </c>
      <c r="I61" s="13"/>
      <c r="J61" s="14">
        <f>J62+J63</f>
        <v>80000</v>
      </c>
    </row>
    <row r="62" spans="1:10" ht="28.5" customHeight="1" outlineLevel="1">
      <c r="A62" s="15" t="s">
        <v>142</v>
      </c>
      <c r="B62" s="31" t="s">
        <v>144</v>
      </c>
      <c r="C62" s="16" t="s">
        <v>148</v>
      </c>
      <c r="D62" s="16" t="s">
        <v>147</v>
      </c>
      <c r="E62" s="16" t="s">
        <v>52</v>
      </c>
      <c r="F62" s="16" t="s">
        <v>4</v>
      </c>
      <c r="G62" s="16" t="s">
        <v>24</v>
      </c>
      <c r="H62" s="13">
        <f t="shared" si="3"/>
        <v>50000</v>
      </c>
      <c r="I62" s="18"/>
      <c r="J62" s="19">
        <v>50000</v>
      </c>
    </row>
    <row r="63" spans="1:10" ht="28.5" customHeight="1" outlineLevel="1">
      <c r="A63" s="15" t="s">
        <v>142</v>
      </c>
      <c r="B63" s="31" t="s">
        <v>145</v>
      </c>
      <c r="C63" s="16" t="s">
        <v>148</v>
      </c>
      <c r="D63" s="16" t="s">
        <v>149</v>
      </c>
      <c r="E63" s="16"/>
      <c r="F63" s="16" t="s">
        <v>4</v>
      </c>
      <c r="G63" s="16" t="s">
        <v>24</v>
      </c>
      <c r="H63" s="13">
        <f t="shared" si="3"/>
        <v>30000</v>
      </c>
      <c r="I63" s="18"/>
      <c r="J63" s="19">
        <v>30000</v>
      </c>
    </row>
    <row r="64" spans="1:10" ht="29.25" customHeight="1" outlineLevel="1">
      <c r="A64" s="10" t="s">
        <v>26</v>
      </c>
      <c r="B64" s="11" t="s">
        <v>27</v>
      </c>
      <c r="C64" s="12"/>
      <c r="D64" s="12"/>
      <c r="E64" s="12"/>
      <c r="F64" s="12"/>
      <c r="G64" s="12"/>
      <c r="H64" s="13">
        <f t="shared" si="3"/>
        <v>1319993</v>
      </c>
      <c r="I64" s="13">
        <f>I65</f>
        <v>0</v>
      </c>
      <c r="J64" s="14">
        <f>SUM(J65:J67)</f>
        <v>1319993</v>
      </c>
    </row>
    <row r="65" spans="1:10" ht="51" customHeight="1" outlineLevel="1">
      <c r="A65" s="25" t="s">
        <v>26</v>
      </c>
      <c r="B65" s="26" t="s">
        <v>79</v>
      </c>
      <c r="C65" s="27" t="s">
        <v>13</v>
      </c>
      <c r="D65" s="16" t="s">
        <v>71</v>
      </c>
      <c r="E65" s="16" t="s">
        <v>21</v>
      </c>
      <c r="F65" s="16" t="s">
        <v>4</v>
      </c>
      <c r="G65" s="16" t="s">
        <v>24</v>
      </c>
      <c r="H65" s="28">
        <f t="shared" si="3"/>
        <v>1000000</v>
      </c>
      <c r="I65" s="29">
        <v>0</v>
      </c>
      <c r="J65" s="30">
        <v>1000000</v>
      </c>
    </row>
    <row r="66" spans="1:10" ht="45.75" customHeight="1" outlineLevel="1">
      <c r="A66" s="25" t="s">
        <v>26</v>
      </c>
      <c r="B66" s="26" t="s">
        <v>146</v>
      </c>
      <c r="C66" s="27" t="s">
        <v>28</v>
      </c>
      <c r="D66" s="16" t="s">
        <v>37</v>
      </c>
      <c r="E66" s="16" t="s">
        <v>126</v>
      </c>
      <c r="F66" s="16" t="s">
        <v>4</v>
      </c>
      <c r="G66" s="16" t="s">
        <v>24</v>
      </c>
      <c r="H66" s="28">
        <f t="shared" si="3"/>
        <v>180993</v>
      </c>
      <c r="I66" s="29"/>
      <c r="J66" s="30">
        <v>180993</v>
      </c>
    </row>
    <row r="67" spans="1:10" ht="42" customHeight="1" outlineLevel="1">
      <c r="A67" s="25" t="s">
        <v>26</v>
      </c>
      <c r="B67" s="26" t="s">
        <v>146</v>
      </c>
      <c r="C67" s="27" t="s">
        <v>28</v>
      </c>
      <c r="D67" s="16" t="s">
        <v>37</v>
      </c>
      <c r="E67" s="16" t="s">
        <v>22</v>
      </c>
      <c r="F67" s="16" t="s">
        <v>4</v>
      </c>
      <c r="G67" s="16" t="s">
        <v>24</v>
      </c>
      <c r="H67" s="28">
        <f t="shared" si="3"/>
        <v>139000</v>
      </c>
      <c r="I67" s="29"/>
      <c r="J67" s="30">
        <v>139000</v>
      </c>
    </row>
    <row r="68" spans="1:10" ht="36" customHeight="1" outlineLevel="1">
      <c r="A68" s="10" t="s">
        <v>95</v>
      </c>
      <c r="B68" s="11" t="s">
        <v>96</v>
      </c>
      <c r="C68" s="12"/>
      <c r="D68" s="12"/>
      <c r="E68" s="12"/>
      <c r="F68" s="12"/>
      <c r="G68" s="12"/>
      <c r="H68" s="13">
        <f t="shared" si="3"/>
        <v>2500000</v>
      </c>
      <c r="I68" s="13">
        <f>I69</f>
        <v>0</v>
      </c>
      <c r="J68" s="35">
        <f>J69</f>
        <v>2500000</v>
      </c>
    </row>
    <row r="69" spans="1:10" ht="43.5" customHeight="1" outlineLevel="1">
      <c r="A69" s="25" t="s">
        <v>95</v>
      </c>
      <c r="B69" s="31" t="s">
        <v>110</v>
      </c>
      <c r="C69" s="27"/>
      <c r="D69" s="27"/>
      <c r="E69" s="27"/>
      <c r="F69" s="27"/>
      <c r="G69" s="27"/>
      <c r="H69" s="13">
        <f t="shared" si="3"/>
        <v>2500000</v>
      </c>
      <c r="I69" s="34"/>
      <c r="J69" s="19">
        <v>2500000</v>
      </c>
    </row>
    <row r="70" spans="1:10" s="6" customFormat="1" ht="21" customHeight="1" thickBot="1">
      <c r="A70" s="20" t="s">
        <v>1</v>
      </c>
      <c r="B70" s="21" t="s">
        <v>11</v>
      </c>
      <c r="C70" s="22"/>
      <c r="D70" s="22"/>
      <c r="E70" s="22"/>
      <c r="F70" s="22"/>
      <c r="G70" s="22"/>
      <c r="H70" s="23">
        <f>H6+H10+H30+H49+H55+H64+H68+H26+H61</f>
        <v>33310896.759999998</v>
      </c>
      <c r="I70" s="23">
        <f>I6+I10+I30+I49+I55+I64+I68+I26+I61</f>
        <v>9656104.79</v>
      </c>
      <c r="J70" s="23">
        <f>J6+J10+J30+J49+J55+J64+J68+J26+J61</f>
        <v>23654791.97</v>
      </c>
    </row>
    <row r="71" spans="1:10" ht="47.25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</row>
    <row r="72" ht="10.5" customHeight="1">
      <c r="A72" s="1"/>
    </row>
  </sheetData>
  <sheetProtection/>
  <mergeCells count="12">
    <mergeCell ref="F4:F5"/>
    <mergeCell ref="C4:C5"/>
    <mergeCell ref="D4:D5"/>
    <mergeCell ref="G4:G5"/>
    <mergeCell ref="A4:A5"/>
    <mergeCell ref="B4:B5"/>
    <mergeCell ref="F1:J1"/>
    <mergeCell ref="A71:J71"/>
    <mergeCell ref="H4:H5"/>
    <mergeCell ref="I4:J4"/>
    <mergeCell ref="A2:J2"/>
    <mergeCell ref="E4:E5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КошельНЕ</cp:lastModifiedBy>
  <cp:lastPrinted>2016-04-28T03:43:52Z</cp:lastPrinted>
  <dcterms:created xsi:type="dcterms:W3CDTF">2002-03-11T10:22:12Z</dcterms:created>
  <dcterms:modified xsi:type="dcterms:W3CDTF">2016-04-28T03:43:54Z</dcterms:modified>
  <cp:category/>
  <cp:version/>
  <cp:contentType/>
  <cp:contentStatus/>
</cp:coreProperties>
</file>